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פרויקטים\דרום השרון\מכרז אבטחה 2024\"/>
    </mc:Choice>
  </mc:AlternateContent>
  <bookViews>
    <workbookView xWindow="0" yWindow="0" windowWidth="23040" windowHeight="8676"/>
  </bookViews>
  <sheets>
    <sheet name="הצעות מחיר מכרז אבטחה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" i="2" l="1"/>
  <c r="R13" i="2" s="1"/>
  <c r="R15" i="2" s="1"/>
  <c r="B26" i="2"/>
  <c r="D26" i="2" l="1"/>
  <c r="D27" i="2"/>
  <c r="D28" i="2"/>
  <c r="B27" i="2"/>
  <c r="B25" i="2"/>
  <c r="B21" i="2"/>
  <c r="O4" i="2"/>
  <c r="L4" i="2"/>
  <c r="H4" i="2"/>
  <c r="E4" i="2"/>
  <c r="E13" i="2" s="1"/>
  <c r="B4" i="2"/>
  <c r="B13" i="2" l="1"/>
  <c r="O13" i="2" l="1"/>
  <c r="O15" i="2" l="1"/>
  <c r="C25" i="2" s="1"/>
  <c r="D25" i="2" s="1"/>
  <c r="B24" i="2"/>
  <c r="H13" i="2"/>
  <c r="H15" i="2" l="1"/>
  <c r="C24" i="2" s="1"/>
  <c r="D24" i="2" s="1"/>
  <c r="E15" i="2" l="1"/>
  <c r="C22" i="2" s="1"/>
  <c r="B15" i="2"/>
  <c r="C21" i="2" s="1"/>
  <c r="D21" i="2" s="1"/>
  <c r="D22" i="2" l="1"/>
  <c r="L13" i="2"/>
  <c r="L15" i="2" l="1"/>
  <c r="C23" i="2" s="1"/>
  <c r="D23" i="2" s="1"/>
  <c r="D29" i="2" s="1"/>
</calcChain>
</file>

<file path=xl/sharedStrings.xml><?xml version="1.0" encoding="utf-8"?>
<sst xmlns="http://schemas.openxmlformats.org/spreadsheetml/2006/main" count="130" uniqueCount="57">
  <si>
    <t xml:space="preserve">שכר יסוד </t>
  </si>
  <si>
    <t>עלות תנאים סוציאליים באופן מלא</t>
  </si>
  <si>
    <t>עלות הכשרות וריענונים כולל תשלום שכר באימון</t>
  </si>
  <si>
    <t xml:space="preserve">עלות ביגוד, חימוש, אגרות נשק, ביטוחים, ערבויות </t>
  </si>
  <si>
    <t>עלות פרסום, שיווק, הוצאות משרד, הנהלה וכלליות</t>
  </si>
  <si>
    <t>סה"כ עלות ללא רווח</t>
  </si>
  <si>
    <t>העלות בשקלים חדשים ללא מע"מ</t>
  </si>
  <si>
    <t>תפקיד</t>
  </si>
  <si>
    <t>מחיר ליחידה בש"ח ללא מע"מ</t>
  </si>
  <si>
    <t>סה"כ מחיר הש"ח ללא מע"מ כפול כמות</t>
  </si>
  <si>
    <t>סה"כ לצורך בחינת הצעות במכרז</t>
  </si>
  <si>
    <t>XXXXXX</t>
  </si>
  <si>
    <t>אומדן שעות בשנה</t>
  </si>
  <si>
    <t>עלות אמצעי קשר בהתאם להוראות המכרז</t>
  </si>
  <si>
    <t>טבלת סיכום הצעות המחיר לשנה</t>
  </si>
  <si>
    <t>תוספת לשכר יסוד גבוה יותר</t>
  </si>
  <si>
    <t>תוספת עלות תנאים סוציאליים לשכר גבוה יותר</t>
  </si>
  <si>
    <t xml:space="preserve">עלות הכשרות וריענונים כולל תשלום שכר באימון </t>
  </si>
  <si>
    <t>מאבטח מוס"ח לשעה</t>
  </si>
  <si>
    <t>מאבטח חמוש לאירועים</t>
  </si>
  <si>
    <t>מאבטח מחלקת רווחה</t>
  </si>
  <si>
    <r>
      <t xml:space="preserve">סה"כ מאבטח מחלקת רווחה לשעה ללא מע"מ                                              </t>
    </r>
    <r>
      <rPr>
        <b/>
        <sz val="16"/>
        <color theme="1"/>
        <rFont val="David"/>
        <family val="2"/>
      </rPr>
      <t>הצעת המחיר לא תעלה על 70 ₪ לשעה ללא מע"מ</t>
    </r>
  </si>
  <si>
    <t>עלות כלכלה באירוע</t>
  </si>
  <si>
    <t>אין למלא</t>
  </si>
  <si>
    <t>סדרן לא חמוש לאירועים לשנה</t>
  </si>
  <si>
    <t>עלות מפקחים כולל רכב בהתאם להוראות המכרז</t>
  </si>
  <si>
    <t>הצעה לחודש לא כולל מע"מ</t>
  </si>
  <si>
    <t>חובה להגיש הצעת מחיר. משתתף שלא יגיש הצעה לפריט זה, תיפסל ההצעה כולה</t>
  </si>
  <si>
    <t>מפקח/ סייר  ללא רכב לשעה</t>
  </si>
  <si>
    <t xml:space="preserve">מפקח/ סייר ללא רכב </t>
  </si>
  <si>
    <t>הבהרה: ראו הסבר מפורט לאופן הגשת הצעות המחיר במסמכי המכרז</t>
  </si>
  <si>
    <r>
      <t xml:space="preserve">סה"כ עלות מאבטח מוס"ח לשעה ללא מע"מ                                               </t>
    </r>
    <r>
      <rPr>
        <b/>
        <sz val="14"/>
        <color theme="1"/>
        <rFont val="David"/>
        <family val="2"/>
      </rPr>
      <t xml:space="preserve"> </t>
    </r>
    <r>
      <rPr>
        <b/>
        <sz val="16"/>
        <color theme="1"/>
        <rFont val="David"/>
        <family val="2"/>
      </rPr>
      <t>הצעת המחיר לא תעלה על 70 ₪ לשעה ללא מע"מ</t>
    </r>
  </si>
  <si>
    <r>
      <t xml:space="preserve">סה"כ מאבטח חמוש לאירועים לשעה ללא מע"מ                             </t>
    </r>
    <r>
      <rPr>
        <b/>
        <sz val="16"/>
        <color theme="1"/>
        <rFont val="David"/>
        <family val="2"/>
      </rPr>
      <t xml:space="preserve"> הצעת המחיר לא תעלה על 70 ₪ לשעה ללא מע"מ</t>
    </r>
  </si>
  <si>
    <r>
      <t xml:space="preserve">סה"כ סדרן לא  חמוש לאירועים לשעה ללא מע"מ                             </t>
    </r>
    <r>
      <rPr>
        <b/>
        <sz val="16"/>
        <color theme="1"/>
        <rFont val="David"/>
        <family val="2"/>
      </rPr>
      <t xml:space="preserve"> הצעת המחיר לא תעלה על 80 ₪ לשעה ללא מע"מ</t>
    </r>
  </si>
  <si>
    <r>
      <t xml:space="preserve">סה"כ עלות סייר/ מפקח  מוס"ח לשעה ללא מע"מ                                               </t>
    </r>
    <r>
      <rPr>
        <b/>
        <sz val="14"/>
        <color theme="1"/>
        <rFont val="David"/>
        <family val="2"/>
      </rPr>
      <t xml:space="preserve"> </t>
    </r>
    <r>
      <rPr>
        <b/>
        <sz val="16"/>
        <color theme="1"/>
        <rFont val="David"/>
        <family val="2"/>
      </rPr>
      <t>הצעת המחיר לא תעלה על 70 ₪ לשעה ללא מע"מ</t>
    </r>
  </si>
  <si>
    <t>רווח שאינו נמוך מ 4%</t>
  </si>
  <si>
    <t>מתן שירותי מוקד עירוני לחודש</t>
  </si>
  <si>
    <t>מאבטח מוסדות חינוך/ מבני ציבור לשעה</t>
  </si>
  <si>
    <t>הסבר</t>
  </si>
  <si>
    <t>31 תקנים 170 שעות בחודש</t>
  </si>
  <si>
    <t>500 שעות בשנה</t>
  </si>
  <si>
    <t>501 שעות בשנה</t>
  </si>
  <si>
    <t>משרה מלאה</t>
  </si>
  <si>
    <t>170 שעות בחודש</t>
  </si>
  <si>
    <t>מחיר לחודש</t>
  </si>
  <si>
    <t>סה"כ לשנה ללא מע"מ</t>
  </si>
  <si>
    <r>
      <t>בהתאם להזמנה המחיר לא יעלה על 3,500 ₪ לחודש כולל דלק, לא כולל סייר ולא כולל מע"מ.</t>
    </r>
    <r>
      <rPr>
        <b/>
        <sz val="14"/>
        <color theme="1"/>
        <rFont val="David"/>
        <family val="2"/>
      </rPr>
      <t xml:space="preserve"> לא משוקלל במסגרת בחירת ההצעה הזוכה</t>
    </r>
  </si>
  <si>
    <r>
      <t xml:space="preserve">הצעת מחיר </t>
    </r>
    <r>
      <rPr>
        <b/>
        <sz val="14"/>
        <color theme="1"/>
        <rFont val="David"/>
        <family val="2"/>
      </rPr>
      <t>לחודש</t>
    </r>
    <r>
      <rPr>
        <sz val="14"/>
        <color theme="1"/>
        <rFont val="David"/>
        <family val="2"/>
      </rPr>
      <t xml:space="preserve"> לרכב 4*2 כולל דלק ולא כולל סייר ובהתאם לדגמים המפורטים במכרז</t>
    </r>
    <r>
      <rPr>
        <b/>
        <sz val="14"/>
        <color theme="1"/>
        <rFont val="David"/>
        <family val="2"/>
      </rPr>
      <t xml:space="preserve"> לא ישוקלל במסגרת בחירת ההצעה הזוכה</t>
    </r>
  </si>
  <si>
    <r>
      <t xml:space="preserve">הצעת מחיר </t>
    </r>
    <r>
      <rPr>
        <b/>
        <sz val="14"/>
        <color theme="1"/>
        <rFont val="David"/>
        <family val="2"/>
      </rPr>
      <t>לחודש</t>
    </r>
    <r>
      <rPr>
        <sz val="14"/>
        <color theme="1"/>
        <rFont val="David"/>
        <family val="2"/>
      </rPr>
      <t xml:space="preserve"> לאופנוע 125 סמ"ק כולל דלק ולא כולל סייר - </t>
    </r>
    <r>
      <rPr>
        <b/>
        <sz val="14"/>
        <color theme="1"/>
        <rFont val="David"/>
        <family val="2"/>
      </rPr>
      <t>לא ישוקלל במסגרת בחירת ההצעה הזוכה</t>
    </r>
  </si>
  <si>
    <r>
      <t>בהתאם להזמנה המחיר לא יעלה על 2,000 ₪ לחודש כולל דלק, לא כולל סייר ולא כולל מע"מ.</t>
    </r>
    <r>
      <rPr>
        <b/>
        <sz val="14"/>
        <color theme="1"/>
        <rFont val="David"/>
        <family val="2"/>
      </rPr>
      <t xml:space="preserve"> לא משוקלל במסגרת בחירת ההצעה הזוכה</t>
    </r>
  </si>
  <si>
    <r>
      <rPr>
        <b/>
        <sz val="12"/>
        <color theme="1"/>
        <rFont val="David"/>
        <family val="2"/>
      </rPr>
      <t>חובה</t>
    </r>
    <r>
      <rPr>
        <sz val="12"/>
        <color theme="1"/>
        <rFont val="David"/>
        <family val="2"/>
      </rPr>
      <t xml:space="preserve"> להגיש הצעה ללחצן מצוקה בודד לחודש</t>
    </r>
  </si>
  <si>
    <r>
      <rPr>
        <b/>
        <sz val="12"/>
        <color theme="1"/>
        <rFont val="David"/>
        <family val="2"/>
      </rPr>
      <t>חובה</t>
    </r>
    <r>
      <rPr>
        <sz val="12"/>
        <color theme="1"/>
        <rFont val="David"/>
        <family val="2"/>
      </rPr>
      <t xml:space="preserve"> להגיש הצעה למערכת אזעקה בודדת לחודש</t>
    </r>
  </si>
  <si>
    <t>חיבור מערכת אזעקה למוקד הקבלן - 50 מערכות אזעקה</t>
  </si>
  <si>
    <t>חיבור לחצן מצוקה למוקד הקבלן. 150 לחצני מצוקה</t>
  </si>
  <si>
    <t>בודק בטחוני לא חמוש לאירועים לשעה</t>
  </si>
  <si>
    <t>סדרן לאירועי ספורט לשעה</t>
  </si>
  <si>
    <r>
      <t xml:space="preserve">סה"כ עלות סדרן אירועי ספורט לשעה ללא מע"מ                 </t>
    </r>
    <r>
      <rPr>
        <b/>
        <sz val="16"/>
        <color theme="1"/>
        <rFont val="David"/>
        <family val="2"/>
      </rPr>
      <t>הצעת המחיר לא תעלה על 70 ₪ לשעה ללא מע"מ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</si>
</sst>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  <charset val="177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2"/>
      <name val="David"/>
      <family val="2"/>
    </font>
    <font>
      <sz val="12"/>
      <name val="David"/>
      <family val="2"/>
    </font>
    <font>
      <b/>
      <sz val="14"/>
      <color theme="1"/>
      <name val="David"/>
      <family val="2"/>
    </font>
    <font>
      <b/>
      <sz val="16"/>
      <color theme="1"/>
      <name val="David"/>
      <family val="2"/>
    </font>
    <font>
      <sz val="14"/>
      <color theme="1"/>
      <name val="David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2" fontId="1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 readingOrder="2"/>
      <protection locked="0"/>
    </xf>
    <xf numFmtId="3" fontId="2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7" fillId="0" borderId="18" xfId="0" applyFont="1" applyBorder="1" applyProtection="1"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Protection="1"/>
    <xf numFmtId="0" fontId="1" fillId="0" borderId="0" xfId="0" applyFont="1" applyFill="1" applyProtection="1">
      <protection locked="0"/>
    </xf>
    <xf numFmtId="4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7" fillId="0" borderId="17" xfId="0" applyFont="1" applyBorder="1" applyAlignment="1" applyProtection="1">
      <alignment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wrapText="1"/>
    </xf>
    <xf numFmtId="2" fontId="1" fillId="0" borderId="1" xfId="0" applyNumberFormat="1" applyFont="1" applyBorder="1" applyAlignment="1" applyProtection="1">
      <alignment horizontal="center"/>
    </xf>
    <xf numFmtId="3" fontId="1" fillId="0" borderId="1" xfId="0" applyNumberFormat="1" applyFont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4" fontId="4" fillId="0" borderId="8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3" fontId="1" fillId="0" borderId="14" xfId="0" applyNumberFormat="1" applyFont="1" applyBorder="1" applyAlignment="1" applyProtection="1">
      <alignment horizontal="center" vertical="center"/>
    </xf>
    <xf numFmtId="4" fontId="3" fillId="0" borderId="14" xfId="0" applyNumberFormat="1" applyFont="1" applyFill="1" applyBorder="1" applyAlignment="1" applyProtection="1">
      <alignment horizontal="center" vertical="center" wrapText="1"/>
    </xf>
    <xf numFmtId="4" fontId="4" fillId="0" borderId="15" xfId="0" applyNumberFormat="1" applyFont="1" applyFill="1" applyBorder="1" applyAlignment="1" applyProtection="1">
      <alignment horizontal="center" vertical="center"/>
    </xf>
    <xf numFmtId="3" fontId="1" fillId="0" borderId="14" xfId="0" applyNumberFormat="1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 readingOrder="2"/>
    </xf>
    <xf numFmtId="3" fontId="2" fillId="0" borderId="10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 readingOrder="2"/>
      <protection locked="0"/>
    </xf>
    <xf numFmtId="0" fontId="2" fillId="0" borderId="3" xfId="0" applyFont="1" applyFill="1" applyBorder="1" applyAlignment="1" applyProtection="1">
      <alignment horizontal="center" vertical="center" wrapText="1" readingOrder="2"/>
      <protection locked="0"/>
    </xf>
    <xf numFmtId="0" fontId="2" fillId="0" borderId="7" xfId="0" applyFont="1" applyFill="1" applyBorder="1" applyAlignment="1" applyProtection="1">
      <alignment horizontal="center" vertical="center" wrapText="1" readingOrder="2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6"/>
  <sheetViews>
    <sheetView rightToLeft="1" tabSelected="1" zoomScale="70" zoomScaleNormal="70" workbookViewId="0">
      <selection activeCell="B5" sqref="B5"/>
    </sheetView>
  </sheetViews>
  <sheetFormatPr defaultRowHeight="15.6" x14ac:dyDescent="0.3"/>
  <cols>
    <col min="1" max="1" width="29.59765625" style="1" bestFit="1" customWidth="1"/>
    <col min="2" max="2" width="8.796875" style="5"/>
    <col min="3" max="3" width="8.796875" style="1"/>
    <col min="4" max="4" width="20" style="1" customWidth="1"/>
    <col min="5" max="5" width="33.69921875" style="5" customWidth="1"/>
    <col min="6" max="6" width="8.796875" style="1"/>
    <col min="7" max="7" width="16.59765625" style="1" customWidth="1"/>
    <col min="8" max="8" width="8.796875" style="5"/>
    <col min="9" max="10" width="8.796875" style="1"/>
    <col min="11" max="11" width="16.296875" style="1" customWidth="1"/>
    <col min="12" max="13" width="8.796875" style="1"/>
    <col min="14" max="14" width="29.69921875" style="1" bestFit="1" customWidth="1"/>
    <col min="15" max="16" width="8.796875" style="1"/>
    <col min="17" max="17" width="14.3984375" style="1" customWidth="1"/>
    <col min="18" max="16384" width="8.796875" style="1"/>
  </cols>
  <sheetData>
    <row r="2" spans="1:18" ht="62.4" x14ac:dyDescent="0.3">
      <c r="A2" s="50" t="s">
        <v>37</v>
      </c>
      <c r="B2" s="51" t="s">
        <v>6</v>
      </c>
      <c r="D2" s="50" t="s">
        <v>19</v>
      </c>
      <c r="E2" s="51" t="s">
        <v>6</v>
      </c>
      <c r="G2" s="50" t="s">
        <v>20</v>
      </c>
      <c r="H2" s="51" t="s">
        <v>6</v>
      </c>
      <c r="K2" s="50" t="s">
        <v>54</v>
      </c>
      <c r="L2" s="51" t="s">
        <v>6</v>
      </c>
      <c r="N2" s="50" t="s">
        <v>28</v>
      </c>
      <c r="O2" s="51" t="s">
        <v>6</v>
      </c>
      <c r="Q2" s="50" t="s">
        <v>55</v>
      </c>
      <c r="R2" s="51" t="s">
        <v>6</v>
      </c>
    </row>
    <row r="3" spans="1:18" s="23" customFormat="1" ht="30" customHeight="1" x14ac:dyDescent="0.3">
      <c r="A3" s="33" t="s">
        <v>0</v>
      </c>
      <c r="B3" s="32">
        <v>39</v>
      </c>
      <c r="D3" s="33" t="s">
        <v>0</v>
      </c>
      <c r="E3" s="32">
        <v>39</v>
      </c>
      <c r="G3" s="33" t="s">
        <v>0</v>
      </c>
      <c r="H3" s="32">
        <v>39</v>
      </c>
      <c r="K3" s="33" t="s">
        <v>0</v>
      </c>
      <c r="L3" s="32">
        <v>37.5</v>
      </c>
      <c r="N3" s="33" t="s">
        <v>0</v>
      </c>
      <c r="O3" s="32">
        <v>39</v>
      </c>
      <c r="Q3" s="33" t="s">
        <v>0</v>
      </c>
      <c r="R3" s="32">
        <v>37.5</v>
      </c>
    </row>
    <row r="4" spans="1:18" s="23" customFormat="1" ht="45" customHeight="1" x14ac:dyDescent="0.3">
      <c r="A4" s="33" t="s">
        <v>1</v>
      </c>
      <c r="B4" s="34">
        <f>B3*53%</f>
        <v>20.67</v>
      </c>
      <c r="D4" s="33" t="s">
        <v>1</v>
      </c>
      <c r="E4" s="32">
        <f>E3*53%</f>
        <v>20.67</v>
      </c>
      <c r="G4" s="33" t="s">
        <v>1</v>
      </c>
      <c r="H4" s="32">
        <f>H3*53%</f>
        <v>20.67</v>
      </c>
      <c r="K4" s="33" t="s">
        <v>1</v>
      </c>
      <c r="L4" s="34">
        <f>L3*53%</f>
        <v>19.875</v>
      </c>
      <c r="N4" s="33" t="s">
        <v>1</v>
      </c>
      <c r="O4" s="34">
        <f>O3*53%</f>
        <v>20.67</v>
      </c>
      <c r="Q4" s="33" t="s">
        <v>1</v>
      </c>
      <c r="R4" s="34">
        <f>R3*53%</f>
        <v>19.875</v>
      </c>
    </row>
    <row r="5" spans="1:18" ht="45" customHeight="1" x14ac:dyDescent="0.3">
      <c r="A5" s="13" t="s">
        <v>15</v>
      </c>
      <c r="B5" s="6"/>
      <c r="D5" s="13" t="s">
        <v>15</v>
      </c>
      <c r="E5" s="3"/>
      <c r="G5" s="13" t="s">
        <v>15</v>
      </c>
      <c r="H5" s="3"/>
      <c r="K5" s="13" t="s">
        <v>15</v>
      </c>
      <c r="L5" s="3"/>
      <c r="N5" s="13" t="s">
        <v>15</v>
      </c>
      <c r="O5" s="6"/>
      <c r="Q5" s="13" t="s">
        <v>15</v>
      </c>
      <c r="R5" s="6"/>
    </row>
    <row r="6" spans="1:18" ht="45" customHeight="1" x14ac:dyDescent="0.3">
      <c r="A6" s="13" t="s">
        <v>16</v>
      </c>
      <c r="B6" s="6"/>
      <c r="D6" s="13" t="s">
        <v>16</v>
      </c>
      <c r="E6" s="3"/>
      <c r="G6" s="13" t="s">
        <v>16</v>
      </c>
      <c r="H6" s="3"/>
      <c r="J6" s="23"/>
      <c r="K6" s="33" t="s">
        <v>16</v>
      </c>
      <c r="L6" s="32"/>
      <c r="N6" s="13" t="s">
        <v>16</v>
      </c>
      <c r="O6" s="6"/>
      <c r="Q6" s="13" t="s">
        <v>16</v>
      </c>
      <c r="R6" s="6"/>
    </row>
    <row r="7" spans="1:18" ht="42.6" customHeight="1" x14ac:dyDescent="0.3">
      <c r="A7" s="13" t="s">
        <v>17</v>
      </c>
      <c r="B7" s="3"/>
      <c r="D7" s="13" t="s">
        <v>2</v>
      </c>
      <c r="E7" s="3"/>
      <c r="G7" s="13" t="s">
        <v>2</v>
      </c>
      <c r="H7" s="3"/>
      <c r="K7" s="13" t="s">
        <v>2</v>
      </c>
      <c r="L7" s="3"/>
      <c r="N7" s="13" t="s">
        <v>17</v>
      </c>
      <c r="O7" s="3"/>
      <c r="Q7" s="13" t="s">
        <v>17</v>
      </c>
      <c r="R7" s="3"/>
    </row>
    <row r="8" spans="1:18" ht="60.6" customHeight="1" x14ac:dyDescent="0.3">
      <c r="A8" s="22" t="s">
        <v>13</v>
      </c>
      <c r="B8" s="3"/>
      <c r="D8" s="22" t="s">
        <v>13</v>
      </c>
      <c r="E8" s="3"/>
      <c r="G8" s="22" t="s">
        <v>13</v>
      </c>
      <c r="H8" s="3"/>
      <c r="K8" s="22" t="s">
        <v>13</v>
      </c>
      <c r="L8" s="3"/>
      <c r="N8" s="22" t="s">
        <v>13</v>
      </c>
      <c r="O8" s="3"/>
      <c r="Q8" s="22" t="s">
        <v>13</v>
      </c>
      <c r="R8" s="3"/>
    </row>
    <row r="9" spans="1:18" ht="50.4" customHeight="1" x14ac:dyDescent="0.3">
      <c r="A9" s="13" t="s">
        <v>3</v>
      </c>
      <c r="B9" s="3"/>
      <c r="D9" s="13" t="s">
        <v>3</v>
      </c>
      <c r="E9" s="3"/>
      <c r="G9" s="13" t="s">
        <v>3</v>
      </c>
      <c r="H9" s="3"/>
      <c r="K9" s="13" t="s">
        <v>3</v>
      </c>
      <c r="L9" s="3"/>
      <c r="N9" s="13" t="s">
        <v>3</v>
      </c>
      <c r="O9" s="3"/>
      <c r="Q9" s="13" t="s">
        <v>3</v>
      </c>
      <c r="R9" s="3"/>
    </row>
    <row r="10" spans="1:18" ht="50.4" customHeight="1" x14ac:dyDescent="0.3">
      <c r="A10" s="13" t="s">
        <v>25</v>
      </c>
      <c r="B10" s="3"/>
      <c r="D10" s="13" t="s">
        <v>25</v>
      </c>
      <c r="E10" s="3"/>
      <c r="G10" s="13" t="s">
        <v>25</v>
      </c>
      <c r="H10" s="3"/>
      <c r="K10" s="13" t="s">
        <v>25</v>
      </c>
      <c r="L10" s="3"/>
      <c r="N10" s="13" t="s">
        <v>25</v>
      </c>
      <c r="O10" s="32" t="s">
        <v>23</v>
      </c>
      <c r="Q10" s="13" t="s">
        <v>25</v>
      </c>
      <c r="R10" s="32" t="s">
        <v>23</v>
      </c>
    </row>
    <row r="11" spans="1:18" ht="48.6" customHeight="1" x14ac:dyDescent="0.3">
      <c r="A11" s="13" t="s">
        <v>4</v>
      </c>
      <c r="B11" s="3"/>
      <c r="D11" s="13" t="s">
        <v>4</v>
      </c>
      <c r="E11" s="3"/>
      <c r="G11" s="13" t="s">
        <v>4</v>
      </c>
      <c r="H11" s="3"/>
      <c r="K11" s="13" t="s">
        <v>4</v>
      </c>
      <c r="L11" s="3"/>
      <c r="N11" s="13" t="s">
        <v>4</v>
      </c>
      <c r="O11" s="3"/>
      <c r="Q11" s="13" t="s">
        <v>4</v>
      </c>
      <c r="R11" s="3"/>
    </row>
    <row r="12" spans="1:18" ht="49.2" customHeight="1" x14ac:dyDescent="0.3">
      <c r="A12" s="13" t="s">
        <v>22</v>
      </c>
      <c r="B12" s="32" t="s">
        <v>23</v>
      </c>
      <c r="D12" s="13" t="s">
        <v>22</v>
      </c>
      <c r="E12" s="3"/>
      <c r="G12" s="13" t="s">
        <v>22</v>
      </c>
      <c r="H12" s="32" t="s">
        <v>23</v>
      </c>
      <c r="K12" s="13" t="s">
        <v>22</v>
      </c>
      <c r="L12" s="3"/>
      <c r="N12" s="13" t="s">
        <v>22</v>
      </c>
      <c r="O12" s="32" t="s">
        <v>23</v>
      </c>
      <c r="Q12" s="13" t="s">
        <v>22</v>
      </c>
      <c r="R12" s="32" t="s">
        <v>23</v>
      </c>
    </row>
    <row r="13" spans="1:18" ht="34.200000000000003" customHeight="1" x14ac:dyDescent="0.3">
      <c r="A13" s="13" t="s">
        <v>5</v>
      </c>
      <c r="B13" s="32">
        <f>SUM(B3:B12)</f>
        <v>59.67</v>
      </c>
      <c r="D13" s="13" t="s">
        <v>5</v>
      </c>
      <c r="E13" s="32">
        <f>SUM(E3:E12)</f>
        <v>59.67</v>
      </c>
      <c r="G13" s="13" t="s">
        <v>5</v>
      </c>
      <c r="H13" s="32">
        <f>SUM(H3:H11)</f>
        <v>59.67</v>
      </c>
      <c r="K13" s="13" t="s">
        <v>5</v>
      </c>
      <c r="L13" s="32">
        <f>SUM(L3:L12)</f>
        <v>57.375</v>
      </c>
      <c r="N13" s="13" t="s">
        <v>5</v>
      </c>
      <c r="O13" s="32">
        <f>SUM(O3:O11)</f>
        <v>59.67</v>
      </c>
      <c r="Q13" s="13" t="s">
        <v>5</v>
      </c>
      <c r="R13" s="32">
        <f>SUM(R3:R11)</f>
        <v>57.375</v>
      </c>
    </row>
    <row r="14" spans="1:18" ht="39.6" customHeight="1" x14ac:dyDescent="0.3">
      <c r="A14" s="22" t="s">
        <v>35</v>
      </c>
      <c r="B14" s="4"/>
      <c r="C14" s="2"/>
      <c r="D14" s="22" t="s">
        <v>35</v>
      </c>
      <c r="E14" s="4"/>
      <c r="F14" s="2"/>
      <c r="G14" s="22" t="s">
        <v>35</v>
      </c>
      <c r="H14" s="4"/>
      <c r="I14" s="2"/>
      <c r="K14" s="22" t="s">
        <v>35</v>
      </c>
      <c r="L14" s="4"/>
      <c r="N14" s="22" t="s">
        <v>35</v>
      </c>
      <c r="O14" s="4"/>
      <c r="Q14" s="22" t="s">
        <v>35</v>
      </c>
      <c r="R14" s="4"/>
    </row>
    <row r="15" spans="1:18" ht="192" customHeight="1" x14ac:dyDescent="0.3">
      <c r="A15" s="14" t="s">
        <v>31</v>
      </c>
      <c r="B15" s="32">
        <f>B14+B13</f>
        <v>59.67</v>
      </c>
      <c r="D15" s="14" t="s">
        <v>32</v>
      </c>
      <c r="E15" s="32">
        <f>E14+E13</f>
        <v>59.67</v>
      </c>
      <c r="G15" s="14" t="s">
        <v>21</v>
      </c>
      <c r="H15" s="32">
        <f>H14+H13</f>
        <v>59.67</v>
      </c>
      <c r="K15" s="14" t="s">
        <v>33</v>
      </c>
      <c r="L15" s="32">
        <f>L13+L14</f>
        <v>57.375</v>
      </c>
      <c r="N15" s="14" t="s">
        <v>34</v>
      </c>
      <c r="O15" s="32">
        <f>O14+O13</f>
        <v>59.67</v>
      </c>
      <c r="Q15" s="14" t="s">
        <v>56</v>
      </c>
      <c r="R15" s="32">
        <f>R14+R13</f>
        <v>57.375</v>
      </c>
    </row>
    <row r="19" spans="1:8" ht="16.2" thickBot="1" x14ac:dyDescent="0.35">
      <c r="A19" s="7" t="s">
        <v>14</v>
      </c>
    </row>
    <row r="20" spans="1:8" ht="93" customHeight="1" x14ac:dyDescent="0.3">
      <c r="A20" s="52" t="s">
        <v>7</v>
      </c>
      <c r="B20" s="53" t="s">
        <v>12</v>
      </c>
      <c r="C20" s="53" t="s">
        <v>8</v>
      </c>
      <c r="D20" s="54" t="s">
        <v>9</v>
      </c>
      <c r="E20" s="55" t="s">
        <v>38</v>
      </c>
    </row>
    <row r="21" spans="1:8" ht="33.6" customHeight="1" x14ac:dyDescent="0.3">
      <c r="A21" s="56" t="s">
        <v>18</v>
      </c>
      <c r="B21" s="35">
        <f>31*170*12</f>
        <v>63240</v>
      </c>
      <c r="C21" s="36">
        <f>B15</f>
        <v>59.67</v>
      </c>
      <c r="D21" s="37">
        <f>C21*B21</f>
        <v>3773530.8000000003</v>
      </c>
      <c r="E21" s="57" t="s">
        <v>39</v>
      </c>
    </row>
    <row r="22" spans="1:8" ht="34.799999999999997" customHeight="1" x14ac:dyDescent="0.3">
      <c r="A22" s="58" t="s">
        <v>19</v>
      </c>
      <c r="B22" s="35">
        <v>500</v>
      </c>
      <c r="C22" s="38">
        <f>E15</f>
        <v>59.67</v>
      </c>
      <c r="D22" s="37">
        <f t="shared" ref="D22:D25" si="0">C22*B22</f>
        <v>29835</v>
      </c>
      <c r="E22" s="57" t="s">
        <v>40</v>
      </c>
    </row>
    <row r="23" spans="1:8" ht="34.799999999999997" customHeight="1" x14ac:dyDescent="0.3">
      <c r="A23" s="58" t="s">
        <v>24</v>
      </c>
      <c r="B23" s="35">
        <v>500</v>
      </c>
      <c r="C23" s="36">
        <f>L15</f>
        <v>57.375</v>
      </c>
      <c r="D23" s="37">
        <f t="shared" si="0"/>
        <v>28687.5</v>
      </c>
      <c r="E23" s="57" t="s">
        <v>41</v>
      </c>
    </row>
    <row r="24" spans="1:8" ht="34.799999999999997" customHeight="1" x14ac:dyDescent="0.3">
      <c r="A24" s="58" t="s">
        <v>20</v>
      </c>
      <c r="B24" s="35">
        <f>182*12</f>
        <v>2184</v>
      </c>
      <c r="C24" s="36">
        <f>H15</f>
        <v>59.67</v>
      </c>
      <c r="D24" s="37">
        <f t="shared" si="0"/>
        <v>130319.28</v>
      </c>
      <c r="E24" s="57" t="s">
        <v>42</v>
      </c>
    </row>
    <row r="25" spans="1:8" ht="45.6" customHeight="1" x14ac:dyDescent="0.3">
      <c r="A25" s="59" t="s">
        <v>29</v>
      </c>
      <c r="B25" s="39">
        <f>170*12</f>
        <v>2040</v>
      </c>
      <c r="C25" s="40">
        <f>O15</f>
        <v>59.67</v>
      </c>
      <c r="D25" s="41">
        <f t="shared" si="0"/>
        <v>121726.8</v>
      </c>
      <c r="E25" s="60" t="s">
        <v>43</v>
      </c>
    </row>
    <row r="26" spans="1:8" s="24" customFormat="1" ht="45.6" customHeight="1" x14ac:dyDescent="0.3">
      <c r="A26" s="26" t="s">
        <v>53</v>
      </c>
      <c r="B26" s="42">
        <f>150*12</f>
        <v>1800</v>
      </c>
      <c r="C26" s="25"/>
      <c r="D26" s="41">
        <f>C26*B26</f>
        <v>0</v>
      </c>
      <c r="E26" s="43" t="s">
        <v>50</v>
      </c>
      <c r="H26" s="27"/>
    </row>
    <row r="27" spans="1:8" s="24" customFormat="1" ht="45.6" customHeight="1" x14ac:dyDescent="0.3">
      <c r="A27" s="26" t="s">
        <v>52</v>
      </c>
      <c r="B27" s="42">
        <f>50*12</f>
        <v>600</v>
      </c>
      <c r="C27" s="25"/>
      <c r="D27" s="41">
        <f>C27*B27</f>
        <v>0</v>
      </c>
      <c r="E27" s="43" t="s">
        <v>51</v>
      </c>
      <c r="H27" s="27"/>
    </row>
    <row r="28" spans="1:8" s="24" customFormat="1" ht="45.6" customHeight="1" x14ac:dyDescent="0.3">
      <c r="A28" s="26" t="s">
        <v>36</v>
      </c>
      <c r="B28" s="42">
        <v>12</v>
      </c>
      <c r="C28" s="25"/>
      <c r="D28" s="41">
        <f>C28*B28</f>
        <v>0</v>
      </c>
      <c r="E28" s="43" t="s">
        <v>44</v>
      </c>
      <c r="H28" s="27"/>
    </row>
    <row r="29" spans="1:8" s="48" customFormat="1" ht="30" customHeight="1" thickBot="1" x14ac:dyDescent="0.35">
      <c r="A29" s="44" t="s">
        <v>10</v>
      </c>
      <c r="B29" s="45"/>
      <c r="C29" s="46" t="s">
        <v>11</v>
      </c>
      <c r="D29" s="47">
        <f>SUM(D21:D25)</f>
        <v>4084099.38</v>
      </c>
      <c r="E29" s="61" t="s">
        <v>45</v>
      </c>
      <c r="H29" s="49"/>
    </row>
    <row r="30" spans="1:8" ht="30" customHeight="1" thickBot="1" x14ac:dyDescent="0.35">
      <c r="A30" s="9"/>
      <c r="B30" s="10"/>
      <c r="C30" s="11"/>
      <c r="D30" s="8"/>
      <c r="E30" s="12"/>
    </row>
    <row r="31" spans="1:8" ht="151.19999999999999" customHeight="1" thickBot="1" x14ac:dyDescent="0.4">
      <c r="A31" s="28" t="s">
        <v>47</v>
      </c>
      <c r="B31" s="29" t="s">
        <v>26</v>
      </c>
      <c r="C31" s="15"/>
      <c r="D31" s="30" t="s">
        <v>27</v>
      </c>
      <c r="E31" s="31" t="s">
        <v>46</v>
      </c>
    </row>
    <row r="33" spans="1:5" ht="16.2" thickBot="1" x14ac:dyDescent="0.35"/>
    <row r="34" spans="1:5" ht="140.4" customHeight="1" thickBot="1" x14ac:dyDescent="0.4">
      <c r="A34" s="28" t="s">
        <v>48</v>
      </c>
      <c r="B34" s="29" t="s">
        <v>26</v>
      </c>
      <c r="C34" s="15"/>
      <c r="D34" s="30" t="s">
        <v>27</v>
      </c>
      <c r="E34" s="31" t="s">
        <v>49</v>
      </c>
    </row>
    <row r="35" spans="1:5" ht="44.4" customHeight="1" x14ac:dyDescent="0.35">
      <c r="A35" s="16"/>
      <c r="B35" s="17"/>
      <c r="C35" s="18"/>
      <c r="D35" s="19"/>
      <c r="E35" s="20"/>
    </row>
    <row r="36" spans="1:5" ht="21" x14ac:dyDescent="0.4">
      <c r="A36" s="21" t="s">
        <v>30</v>
      </c>
    </row>
  </sheetData>
  <sheetProtection sheet="1" selectLockedCells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הצעות מחיר מכרז אבטחה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2022-01-23T06:42:37Z</dcterms:created>
  <dcterms:modified xsi:type="dcterms:W3CDTF">2024-06-10T06:37:22Z</dcterms:modified>
</cp:coreProperties>
</file>